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excel" sheetId="1" r:id="rId1"/>
  </sheets>
  <definedNames>
    <definedName name="_xlnm._FilterDatabase" localSheetId="0" hidden="1">excel!$A$42:$C$128</definedName>
  </definedNames>
  <calcPr calcId="162913"/>
</workbook>
</file>

<file path=xl/calcChain.xml><?xml version="1.0" encoding="utf-8"?>
<calcChain xmlns="http://schemas.openxmlformats.org/spreadsheetml/2006/main">
  <c r="C66" i="1" l="1"/>
  <c r="A66" i="1"/>
  <c r="C58" i="1"/>
  <c r="A58" i="1"/>
  <c r="C50" i="1"/>
  <c r="A50" i="1"/>
  <c r="C34" i="1"/>
  <c r="A34" i="1"/>
  <c r="C41" i="1"/>
  <c r="C40" i="1"/>
  <c r="A40" i="1"/>
  <c r="C25" i="1"/>
  <c r="A25" i="1"/>
  <c r="C19" i="1"/>
  <c r="A19" i="1"/>
  <c r="C12" i="1"/>
  <c r="A12" i="1"/>
  <c r="C6" i="1"/>
  <c r="A6" i="1"/>
  <c r="A92" i="1" l="1"/>
  <c r="A93" i="1"/>
  <c r="C48" i="1"/>
  <c r="C51" i="1"/>
  <c r="C31" i="1"/>
  <c r="A31" i="1"/>
  <c r="A18" i="1"/>
  <c r="C18" i="1"/>
  <c r="A5" i="1"/>
  <c r="C5" i="1"/>
  <c r="A75" i="1"/>
  <c r="C75" i="1"/>
  <c r="A44" i="1"/>
  <c r="C44" i="1"/>
  <c r="A61" i="1"/>
  <c r="C61" i="1"/>
  <c r="A48" i="1"/>
  <c r="A57" i="1"/>
  <c r="C57" i="1"/>
  <c r="A86" i="1"/>
  <c r="C86" i="1"/>
  <c r="A88" i="1"/>
  <c r="C88" i="1"/>
  <c r="A60" i="1"/>
  <c r="C60" i="1"/>
  <c r="A89" i="1"/>
  <c r="C89" i="1"/>
  <c r="A80" i="1"/>
  <c r="C80" i="1"/>
  <c r="A96" i="1"/>
  <c r="C96" i="1"/>
  <c r="C29" i="1"/>
  <c r="A33" i="1"/>
  <c r="C33" i="1"/>
  <c r="A45" i="1"/>
  <c r="C45" i="1"/>
  <c r="A43" i="1"/>
  <c r="C43" i="1"/>
  <c r="A98" i="1"/>
  <c r="C98" i="1"/>
  <c r="C20" i="1"/>
  <c r="A30" i="1"/>
  <c r="C30" i="1"/>
  <c r="A82" i="1"/>
  <c r="C82" i="1"/>
  <c r="A77" i="1"/>
  <c r="C77" i="1"/>
  <c r="A53" i="1"/>
  <c r="C53" i="1"/>
  <c r="C13" i="1"/>
  <c r="C67" i="1"/>
  <c r="A54" i="1"/>
  <c r="C54" i="1"/>
  <c r="A64" i="1"/>
  <c r="C64" i="1"/>
  <c r="A83" i="1"/>
  <c r="C83" i="1"/>
  <c r="A78" i="1"/>
  <c r="C78" i="1"/>
  <c r="A9" i="1"/>
  <c r="C9" i="1"/>
  <c r="A42" i="1"/>
  <c r="C42" i="1"/>
  <c r="C7" i="1"/>
  <c r="A49" i="1"/>
  <c r="C49" i="1"/>
  <c r="A79" i="1"/>
  <c r="C79" i="1"/>
  <c r="A39" i="1"/>
  <c r="C39" i="1"/>
  <c r="A84" i="1"/>
  <c r="C84" i="1"/>
  <c r="A37" i="1"/>
  <c r="C37" i="1"/>
  <c r="C59" i="1"/>
  <c r="A3" i="1"/>
  <c r="C3" i="1"/>
  <c r="A68" i="1"/>
  <c r="C68" i="1"/>
  <c r="A69" i="1"/>
  <c r="C69" i="1"/>
  <c r="A14" i="1"/>
  <c r="C14" i="1"/>
  <c r="C35" i="1"/>
  <c r="A15" i="1"/>
  <c r="C15" i="1"/>
  <c r="A21" i="1"/>
  <c r="C21" i="1"/>
  <c r="A38" i="1"/>
  <c r="C38" i="1"/>
  <c r="A32" i="1"/>
  <c r="C32" i="1"/>
  <c r="A46" i="1"/>
  <c r="C46" i="1"/>
  <c r="A90" i="1"/>
  <c r="C90" i="1"/>
  <c r="A62" i="1"/>
  <c r="C62" i="1"/>
  <c r="A27" i="1"/>
  <c r="C27" i="1"/>
  <c r="A8" i="1"/>
  <c r="C8" i="1"/>
  <c r="A63" i="1"/>
  <c r="C63" i="1"/>
  <c r="A70" i="1"/>
  <c r="C70" i="1"/>
  <c r="A94" i="1"/>
  <c r="C94" i="1"/>
  <c r="A16" i="1"/>
  <c r="C16" i="1"/>
  <c r="A73" i="1"/>
  <c r="C73" i="1"/>
  <c r="A95" i="1"/>
  <c r="C95" i="1"/>
  <c r="A76" i="1"/>
  <c r="C76" i="1"/>
  <c r="A23" i="1"/>
  <c r="C23" i="1"/>
  <c r="A36" i="1"/>
  <c r="C36" i="1"/>
  <c r="A22" i="1"/>
  <c r="C22" i="1"/>
  <c r="A91" i="1"/>
  <c r="C91" i="1"/>
  <c r="A17" i="1"/>
  <c r="C17" i="1"/>
  <c r="A65" i="1"/>
  <c r="C65" i="1"/>
  <c r="A99" i="1"/>
  <c r="C99" i="1"/>
  <c r="A24" i="1"/>
  <c r="C24" i="1"/>
  <c r="A10" i="1"/>
  <c r="C10" i="1"/>
  <c r="A71" i="1"/>
  <c r="C71" i="1"/>
  <c r="A4" i="1"/>
  <c r="C4" i="1"/>
  <c r="A55" i="1"/>
  <c r="C55" i="1"/>
  <c r="A74" i="1"/>
  <c r="C74" i="1"/>
  <c r="A81" i="1"/>
  <c r="C81" i="1"/>
  <c r="A56" i="1"/>
  <c r="C56" i="1"/>
  <c r="A47" i="1"/>
  <c r="C47" i="1"/>
  <c r="A100" i="1"/>
  <c r="C100" i="1"/>
  <c r="A87" i="1"/>
  <c r="C87" i="1"/>
  <c r="A85" i="1"/>
  <c r="C85" i="1"/>
  <c r="C26" i="1"/>
  <c r="C92" i="1"/>
  <c r="A72" i="1"/>
  <c r="C72" i="1"/>
  <c r="A28" i="1"/>
  <c r="C28" i="1"/>
  <c r="A97" i="1"/>
  <c r="C97" i="1"/>
  <c r="A52" i="1"/>
  <c r="C52" i="1"/>
  <c r="C93" i="1"/>
  <c r="A11" i="1"/>
  <c r="C11" i="1"/>
</calcChain>
</file>

<file path=xl/sharedStrings.xml><?xml version="1.0" encoding="utf-8"?>
<sst xmlns="http://schemas.openxmlformats.org/spreadsheetml/2006/main" count="160" uniqueCount="99">
  <si>
    <t>106~107</t>
    <phoneticPr fontId="18" type="noConversion"/>
  </si>
  <si>
    <t>406~407</t>
    <phoneticPr fontId="18" type="noConversion"/>
  </si>
  <si>
    <t>306~307</t>
    <phoneticPr fontId="18" type="noConversion"/>
  </si>
  <si>
    <t>308~309</t>
    <phoneticPr fontId="18" type="noConversion"/>
  </si>
  <si>
    <t>103~104</t>
    <phoneticPr fontId="18" type="noConversion"/>
  </si>
  <si>
    <t>108~109</t>
    <phoneticPr fontId="18" type="noConversion"/>
  </si>
  <si>
    <t>203~204</t>
    <phoneticPr fontId="18" type="noConversion"/>
  </si>
  <si>
    <t>206~207</t>
    <phoneticPr fontId="18" type="noConversion"/>
  </si>
  <si>
    <t>106~107</t>
    <phoneticPr fontId="18" type="noConversion"/>
  </si>
  <si>
    <t>108~108</t>
    <phoneticPr fontId="18" type="noConversion"/>
  </si>
  <si>
    <t>206~207</t>
    <phoneticPr fontId="18" type="noConversion"/>
  </si>
  <si>
    <t>208~209</t>
    <phoneticPr fontId="18" type="noConversion"/>
  </si>
  <si>
    <t>206~207</t>
    <phoneticPr fontId="18" type="noConversion"/>
  </si>
  <si>
    <t>207~208</t>
    <phoneticPr fontId="18" type="noConversion"/>
  </si>
  <si>
    <t>403~404</t>
    <phoneticPr fontId="18" type="noConversion"/>
  </si>
  <si>
    <t>306~307</t>
    <phoneticPr fontId="18" type="noConversion"/>
  </si>
  <si>
    <t>101~102</t>
    <phoneticPr fontId="18" type="noConversion"/>
  </si>
  <si>
    <t>103~104</t>
    <phoneticPr fontId="18" type="noConversion"/>
  </si>
  <si>
    <t>206~207</t>
    <phoneticPr fontId="18" type="noConversion"/>
  </si>
  <si>
    <t>501~502</t>
    <phoneticPr fontId="18" type="noConversion"/>
  </si>
  <si>
    <t>503~504</t>
    <phoneticPr fontId="18" type="noConversion"/>
  </si>
  <si>
    <t>210~211</t>
    <phoneticPr fontId="18" type="noConversion"/>
  </si>
  <si>
    <t>206~207</t>
    <phoneticPr fontId="18" type="noConversion"/>
  </si>
  <si>
    <t>203~204</t>
    <phoneticPr fontId="18" type="noConversion"/>
  </si>
  <si>
    <t>303~304</t>
    <phoneticPr fontId="18" type="noConversion"/>
  </si>
  <si>
    <t>101~102</t>
    <phoneticPr fontId="18" type="noConversion"/>
  </si>
  <si>
    <t>308~309</t>
    <phoneticPr fontId="18" type="noConversion"/>
  </si>
  <si>
    <t>306~307</t>
    <phoneticPr fontId="18" type="noConversion"/>
  </si>
  <si>
    <t>401~402</t>
    <phoneticPr fontId="18" type="noConversion"/>
  </si>
  <si>
    <t>403~404</t>
    <phoneticPr fontId="18" type="noConversion"/>
  </si>
  <si>
    <t>406~407</t>
    <phoneticPr fontId="18" type="noConversion"/>
  </si>
  <si>
    <t>501~502</t>
    <phoneticPr fontId="18" type="noConversion"/>
  </si>
  <si>
    <t>503~504</t>
    <phoneticPr fontId="18" type="noConversion"/>
  </si>
  <si>
    <t>506~507</t>
    <phoneticPr fontId="18" type="noConversion"/>
  </si>
  <si>
    <t>108~109</t>
    <phoneticPr fontId="18" type="noConversion"/>
  </si>
  <si>
    <t>106~107</t>
    <phoneticPr fontId="18" type="noConversion"/>
  </si>
  <si>
    <t>301~302</t>
    <phoneticPr fontId="18" type="noConversion"/>
  </si>
  <si>
    <t>401~402</t>
    <phoneticPr fontId="18" type="noConversion"/>
  </si>
  <si>
    <t>406~407</t>
    <phoneticPr fontId="18" type="noConversion"/>
  </si>
  <si>
    <t>306~307</t>
    <phoneticPr fontId="18" type="noConversion"/>
  </si>
  <si>
    <t>308~309</t>
    <phoneticPr fontId="18" type="noConversion"/>
  </si>
  <si>
    <t>506~507</t>
    <phoneticPr fontId="18" type="noConversion"/>
  </si>
  <si>
    <t>201~202</t>
    <phoneticPr fontId="18" type="noConversion"/>
  </si>
  <si>
    <t>206~207</t>
    <phoneticPr fontId="18" type="noConversion"/>
  </si>
  <si>
    <t>208~209</t>
    <phoneticPr fontId="18" type="noConversion"/>
  </si>
  <si>
    <t>506~507</t>
    <phoneticPr fontId="18" type="noConversion"/>
  </si>
  <si>
    <t>508~509</t>
    <phoneticPr fontId="18" type="noConversion"/>
  </si>
  <si>
    <t>503~504</t>
    <phoneticPr fontId="18" type="noConversion"/>
  </si>
  <si>
    <t>108~109</t>
    <phoneticPr fontId="18" type="noConversion"/>
  </si>
  <si>
    <t>506~507</t>
    <phoneticPr fontId="18" type="noConversion"/>
  </si>
  <si>
    <t>508~509</t>
    <phoneticPr fontId="18" type="noConversion"/>
  </si>
  <si>
    <t>101~102</t>
    <phoneticPr fontId="18" type="noConversion"/>
  </si>
  <si>
    <t>103~104</t>
    <phoneticPr fontId="18" type="noConversion"/>
  </si>
  <si>
    <t>101~102</t>
    <phoneticPr fontId="18" type="noConversion"/>
  </si>
  <si>
    <t>201~202</t>
    <phoneticPr fontId="18" type="noConversion"/>
  </si>
  <si>
    <t>203~204</t>
    <phoneticPr fontId="18" type="noConversion"/>
  </si>
  <si>
    <t>308~309</t>
    <phoneticPr fontId="18" type="noConversion"/>
  </si>
  <si>
    <t>301~302</t>
    <phoneticPr fontId="18" type="noConversion"/>
  </si>
  <si>
    <t>303~304</t>
    <phoneticPr fontId="18" type="noConversion"/>
  </si>
  <si>
    <t>401~402</t>
    <phoneticPr fontId="18" type="noConversion"/>
  </si>
  <si>
    <t>403~404</t>
    <phoneticPr fontId="18" type="noConversion"/>
  </si>
  <si>
    <t>201~202</t>
    <phoneticPr fontId="18" type="noConversion"/>
  </si>
  <si>
    <t>203~204</t>
    <phoneticPr fontId="18" type="noConversion"/>
  </si>
  <si>
    <t>401~402</t>
    <phoneticPr fontId="18" type="noConversion"/>
  </si>
  <si>
    <t>310~311</t>
    <phoneticPr fontId="18" type="noConversion"/>
  </si>
  <si>
    <r>
      <t>QR Code</t>
    </r>
    <r>
      <rPr>
        <sz val="14"/>
        <color theme="1"/>
        <rFont val="標楷體"/>
        <family val="4"/>
        <charset val="136"/>
      </rPr>
      <t>請看體育室網頁公告</t>
    </r>
    <phoneticPr fontId="18" type="noConversion"/>
  </si>
  <si>
    <r>
      <t>QR Code</t>
    </r>
    <r>
      <rPr>
        <sz val="14"/>
        <color theme="1"/>
        <rFont val="標楷體"/>
        <family val="4"/>
        <charset val="136"/>
      </rPr>
      <t>請看體育室網頁公告</t>
    </r>
    <phoneticPr fontId="18" type="noConversion"/>
  </si>
  <si>
    <r>
      <rPr>
        <sz val="14"/>
        <color theme="1"/>
        <rFont val="標楷體"/>
        <family val="4"/>
        <charset val="136"/>
      </rPr>
      <t>掃描</t>
    </r>
    <r>
      <rPr>
        <sz val="14"/>
        <color theme="1"/>
        <rFont val="Times New Roman"/>
        <family val="1"/>
      </rPr>
      <t>QR Code</t>
    </r>
    <r>
      <rPr>
        <sz val="14"/>
        <color theme="1"/>
        <rFont val="標楷體"/>
        <family val="4"/>
        <charset val="136"/>
      </rPr>
      <t>加入</t>
    </r>
    <r>
      <rPr>
        <sz val="14"/>
        <color theme="1"/>
        <rFont val="Times New Roman"/>
        <family val="1"/>
      </rPr>
      <t>Line</t>
    </r>
    <r>
      <rPr>
        <sz val="14"/>
        <color theme="1"/>
        <rFont val="標楷體"/>
        <family val="4"/>
        <charset val="136"/>
      </rPr>
      <t>班群</t>
    </r>
    <phoneticPr fontId="18" type="noConversion"/>
  </si>
  <si>
    <r>
      <rPr>
        <sz val="14"/>
        <color theme="1"/>
        <rFont val="標楷體"/>
        <family val="4"/>
        <charset val="136"/>
      </rPr>
      <t>網球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初</t>
    </r>
    <r>
      <rPr>
        <sz val="14"/>
        <color theme="1"/>
        <rFont val="Times New Roman"/>
        <family val="1"/>
      </rPr>
      <t>)</t>
    </r>
    <phoneticPr fontId="18" type="noConversion"/>
  </si>
  <si>
    <r>
      <rPr>
        <sz val="14"/>
        <color theme="1"/>
        <rFont val="標楷體"/>
        <family val="4"/>
        <charset val="136"/>
      </rPr>
      <t>掃描</t>
    </r>
    <r>
      <rPr>
        <sz val="14"/>
        <color theme="1"/>
        <rFont val="Times New Roman"/>
        <family val="1"/>
      </rPr>
      <t>QR Code</t>
    </r>
    <r>
      <rPr>
        <sz val="14"/>
        <color theme="1"/>
        <rFont val="標楷體"/>
        <family val="4"/>
        <charset val="136"/>
      </rPr>
      <t>加入</t>
    </r>
    <r>
      <rPr>
        <sz val="14"/>
        <color theme="1"/>
        <rFont val="Times New Roman"/>
        <family val="1"/>
      </rPr>
      <t>Line</t>
    </r>
    <r>
      <rPr>
        <sz val="14"/>
        <color theme="1"/>
        <rFont val="標楷體"/>
        <family val="4"/>
        <charset val="136"/>
      </rPr>
      <t>班群</t>
    </r>
    <phoneticPr fontId="18" type="noConversion"/>
  </si>
  <si>
    <r>
      <rPr>
        <sz val="14"/>
        <color theme="1"/>
        <rFont val="標楷體"/>
        <family val="4"/>
        <charset val="136"/>
      </rPr>
      <t>臉書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小燕燕的課後時光</t>
    </r>
    <r>
      <rPr>
        <sz val="14"/>
        <color theme="1"/>
        <rFont val="Times New Roman"/>
        <family val="1"/>
      </rPr>
      <t>)</t>
    </r>
    <phoneticPr fontId="18" type="noConversion"/>
  </si>
  <si>
    <r>
      <rPr>
        <b/>
        <sz val="14"/>
        <color theme="1"/>
        <rFont val="標楷體"/>
        <family val="4"/>
        <charset val="136"/>
      </rPr>
      <t>課程名稱</t>
    </r>
    <phoneticPr fontId="18" type="noConversion"/>
  </si>
  <si>
    <r>
      <rPr>
        <b/>
        <sz val="14"/>
        <color theme="1"/>
        <rFont val="標楷體"/>
        <family val="4"/>
        <charset val="136"/>
      </rPr>
      <t>授課時間</t>
    </r>
    <phoneticPr fontId="18" type="noConversion"/>
  </si>
  <si>
    <r>
      <rPr>
        <b/>
        <sz val="14"/>
        <color theme="1"/>
        <rFont val="標楷體"/>
        <family val="4"/>
        <charset val="136"/>
      </rPr>
      <t>授課教師</t>
    </r>
    <phoneticPr fontId="18" type="noConversion"/>
  </si>
  <si>
    <r>
      <rPr>
        <b/>
        <sz val="14"/>
        <color theme="1"/>
        <rFont val="標楷體"/>
        <family val="4"/>
        <charset val="136"/>
      </rPr>
      <t>備註</t>
    </r>
    <phoneticPr fontId="18" type="noConversion"/>
  </si>
  <si>
    <r>
      <rPr>
        <sz val="13"/>
        <color theme="1"/>
        <rFont val="標楷體"/>
        <family val="4"/>
        <charset val="136"/>
      </rPr>
      <t>學校教學務系統</t>
    </r>
    <r>
      <rPr>
        <sz val="13"/>
        <color theme="1"/>
        <rFont val="Times New Roman"/>
        <family val="1"/>
      </rPr>
      <t xml:space="preserve"> e-mail </t>
    </r>
    <r>
      <rPr>
        <sz val="13"/>
        <color theme="1"/>
        <rFont val="標楷體"/>
        <family val="4"/>
        <charset val="136"/>
      </rPr>
      <t>方式聯繫</t>
    </r>
    <phoneticPr fontId="18" type="noConversion"/>
  </si>
  <si>
    <r>
      <rPr>
        <sz val="13"/>
        <color theme="1"/>
        <rFont val="標楷體"/>
        <family val="4"/>
        <charset val="136"/>
      </rPr>
      <t>學校教學務系統</t>
    </r>
    <r>
      <rPr>
        <sz val="13"/>
        <color theme="1"/>
        <rFont val="Times New Roman"/>
        <family val="1"/>
      </rPr>
      <t xml:space="preserve"> e-mail </t>
    </r>
    <r>
      <rPr>
        <sz val="13"/>
        <color theme="1"/>
        <rFont val="標楷體"/>
        <family val="4"/>
        <charset val="136"/>
      </rPr>
      <t>方式聯繫</t>
    </r>
    <phoneticPr fontId="18" type="noConversion"/>
  </si>
  <si>
    <t>班群聯繫方式</t>
    <phoneticPr fontId="18" type="noConversion"/>
  </si>
  <si>
    <r>
      <t>QR Code</t>
    </r>
    <r>
      <rPr>
        <sz val="14"/>
        <color theme="1"/>
        <rFont val="標楷體"/>
        <family val="4"/>
        <charset val="136"/>
      </rPr>
      <t>請看體育室網頁公告</t>
    </r>
    <phoneticPr fontId="18" type="noConversion"/>
  </si>
  <si>
    <r>
      <rPr>
        <sz val="14"/>
        <color theme="1"/>
        <rFont val="標楷體"/>
        <family val="4"/>
        <charset val="136"/>
      </rPr>
      <t>掃描</t>
    </r>
    <r>
      <rPr>
        <sz val="14"/>
        <color theme="1"/>
        <rFont val="Times New Roman"/>
        <family val="1"/>
      </rPr>
      <t>QR Code</t>
    </r>
    <r>
      <rPr>
        <sz val="14"/>
        <color theme="1"/>
        <rFont val="標楷體"/>
        <family val="4"/>
        <charset val="136"/>
      </rPr>
      <t>加入</t>
    </r>
    <r>
      <rPr>
        <sz val="14"/>
        <color theme="1"/>
        <rFont val="Times New Roman"/>
        <family val="1"/>
      </rPr>
      <t>Line</t>
    </r>
    <r>
      <rPr>
        <sz val="14"/>
        <color theme="1"/>
        <rFont val="標楷體"/>
        <family val="4"/>
        <charset val="136"/>
      </rPr>
      <t>班群</t>
    </r>
    <phoneticPr fontId="18" type="noConversion"/>
  </si>
  <si>
    <r>
      <t>QR Code</t>
    </r>
    <r>
      <rPr>
        <sz val="14"/>
        <color theme="1"/>
        <rFont val="標楷體"/>
        <family val="4"/>
        <charset val="136"/>
      </rPr>
      <t>請看體育室網頁公告</t>
    </r>
    <phoneticPr fontId="18" type="noConversion"/>
  </si>
  <si>
    <t>進修健康體能</t>
    <phoneticPr fontId="18" type="noConversion"/>
  </si>
  <si>
    <t>進修重量訓練</t>
    <phoneticPr fontId="18" type="noConversion"/>
  </si>
  <si>
    <t>進修網球</t>
    <phoneticPr fontId="18" type="noConversion"/>
  </si>
  <si>
    <t>進修重量訓練</t>
    <phoneticPr fontId="18" type="noConversion"/>
  </si>
  <si>
    <t>212~213</t>
    <phoneticPr fontId="18" type="noConversion"/>
  </si>
  <si>
    <t>進修羽球</t>
    <phoneticPr fontId="18" type="noConversion"/>
  </si>
  <si>
    <t>進修肌力雕塑</t>
    <phoneticPr fontId="18" type="noConversion"/>
  </si>
  <si>
    <t>112~113</t>
    <phoneticPr fontId="18" type="noConversion"/>
  </si>
  <si>
    <t>508~509</t>
    <phoneticPr fontId="18" type="noConversion"/>
  </si>
  <si>
    <t>進修羽球</t>
    <phoneticPr fontId="18" type="noConversion"/>
  </si>
  <si>
    <t>312~313</t>
    <phoneticPr fontId="18" type="noConversion"/>
  </si>
  <si>
    <t>508~509</t>
    <phoneticPr fontId="18" type="noConversion"/>
  </si>
  <si>
    <r>
      <t>109</t>
    </r>
    <r>
      <rPr>
        <b/>
        <sz val="20"/>
        <color theme="1"/>
        <rFont val="標楷體"/>
        <family val="4"/>
        <charset val="136"/>
      </rPr>
      <t xml:space="preserve">學年度第二學期 </t>
    </r>
    <r>
      <rPr>
        <b/>
        <sz val="20"/>
        <color theme="1"/>
        <rFont val="Times New Roman"/>
        <family val="1"/>
      </rPr>
      <t xml:space="preserve"> </t>
    </r>
    <r>
      <rPr>
        <b/>
        <sz val="20"/>
        <color theme="1"/>
        <rFont val="標楷體"/>
        <family val="4"/>
        <charset val="136"/>
      </rPr>
      <t>遠距教學各班教師班群聯繫方式</t>
    </r>
    <phoneticPr fontId="18" type="noConversion"/>
  </si>
  <si>
    <t>掃描QR Code加入Line班群</t>
    <phoneticPr fontId="18" type="noConversion"/>
  </si>
  <si>
    <t>QR Code請看體育室網頁公告</t>
    <phoneticPr fontId="18" type="noConversion"/>
  </si>
  <si>
    <t>已於課堂之中，將同學加入各群組中</t>
    <phoneticPr fontId="18" type="noConversion"/>
  </si>
  <si>
    <t>已於課堂之中，將同學加入各群組中</t>
    <phoneticPr fontId="18" type="noConversion"/>
  </si>
  <si>
    <t>已於課堂之中，將同學加入各群組中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</si>
</sst>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sz val="13"/>
      <color theme="1"/>
      <name val="Times New Roman"/>
      <family val="1"/>
    </font>
    <font>
      <sz val="13"/>
      <color theme="1"/>
      <name val="標楷體"/>
      <family val="4"/>
      <charset val="136"/>
    </font>
    <font>
      <sz val="14"/>
      <color theme="1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vertical="center"/>
    </xf>
    <xf numFmtId="0" fontId="19" fillId="33" borderId="27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I81" sqref="I81"/>
    </sheetView>
  </sheetViews>
  <sheetFormatPr defaultRowHeight="16.5" x14ac:dyDescent="0.25"/>
  <cols>
    <col min="1" max="1" width="18.125" customWidth="1"/>
    <col min="2" max="2" width="11.875" customWidth="1"/>
    <col min="3" max="3" width="11.75" customWidth="1"/>
    <col min="4" max="4" width="32.5" customWidth="1"/>
    <col min="5" max="5" width="36.625" customWidth="1"/>
  </cols>
  <sheetData>
    <row r="1" spans="1:5" ht="28.5" thickBot="1" x14ac:dyDescent="0.3">
      <c r="A1" s="35" t="s">
        <v>93</v>
      </c>
      <c r="B1" s="35"/>
      <c r="C1" s="35"/>
      <c r="D1" s="35"/>
      <c r="E1" s="35"/>
    </row>
    <row r="2" spans="1:5" ht="22.5" customHeight="1" thickBot="1" x14ac:dyDescent="0.3">
      <c r="A2" s="4" t="s">
        <v>71</v>
      </c>
      <c r="B2" s="5" t="s">
        <v>72</v>
      </c>
      <c r="C2" s="5" t="s">
        <v>73</v>
      </c>
      <c r="D2" s="22" t="s">
        <v>77</v>
      </c>
      <c r="E2" s="6" t="s">
        <v>74</v>
      </c>
    </row>
    <row r="3" spans="1:5" ht="22.5" customHeight="1" x14ac:dyDescent="0.25">
      <c r="A3" s="9" t="str">
        <f>"游泳(中)"</f>
        <v>游泳(中)</v>
      </c>
      <c r="B3" s="25" t="s">
        <v>0</v>
      </c>
      <c r="C3" s="25" t="str">
        <f>"黃智能"</f>
        <v>黃智能</v>
      </c>
      <c r="D3" s="44" t="s">
        <v>67</v>
      </c>
      <c r="E3" s="46" t="s">
        <v>78</v>
      </c>
    </row>
    <row r="4" spans="1:5" ht="22.5" customHeight="1" x14ac:dyDescent="0.25">
      <c r="A4" s="1" t="str">
        <f>"游泳(中)"</f>
        <v>游泳(中)</v>
      </c>
      <c r="B4" s="26" t="s">
        <v>1</v>
      </c>
      <c r="C4" s="26" t="str">
        <f>"黃智能"</f>
        <v>黃智能</v>
      </c>
      <c r="D4" s="45"/>
      <c r="E4" s="47"/>
    </row>
    <row r="5" spans="1:5" ht="22.5" customHeight="1" x14ac:dyDescent="0.25">
      <c r="A5" s="1" t="str">
        <f>"桌球(中)"</f>
        <v>桌球(中)</v>
      </c>
      <c r="B5" s="26" t="s">
        <v>2</v>
      </c>
      <c r="C5" s="26" t="str">
        <f>"黃智能"</f>
        <v>黃智能</v>
      </c>
      <c r="D5" s="45"/>
      <c r="E5" s="47"/>
    </row>
    <row r="6" spans="1:5" ht="22.5" customHeight="1" x14ac:dyDescent="0.25">
      <c r="A6" s="1" t="str">
        <f>"桌球(中)"</f>
        <v>桌球(中)</v>
      </c>
      <c r="B6" s="26" t="s">
        <v>3</v>
      </c>
      <c r="C6" s="26" t="str">
        <f>"黃智能"</f>
        <v>黃智能</v>
      </c>
      <c r="D6" s="45"/>
      <c r="E6" s="47"/>
    </row>
    <row r="7" spans="1:5" ht="22.5" customHeight="1" thickBot="1" x14ac:dyDescent="0.3">
      <c r="A7" s="33" t="s">
        <v>81</v>
      </c>
      <c r="B7" s="24" t="s">
        <v>5</v>
      </c>
      <c r="C7" s="24" t="str">
        <f>"黃智能"</f>
        <v>黃智能</v>
      </c>
      <c r="D7" s="41"/>
      <c r="E7" s="43"/>
    </row>
    <row r="8" spans="1:5" ht="22.5" customHeight="1" x14ac:dyDescent="0.25">
      <c r="A8" s="13" t="str">
        <f>"重量訓練"</f>
        <v>重量訓練</v>
      </c>
      <c r="B8" s="23" t="s">
        <v>4</v>
      </c>
      <c r="C8" s="23" t="str">
        <f t="shared" ref="C8:C13" si="0">"蔡琪揚"</f>
        <v>蔡琪揚</v>
      </c>
      <c r="D8" s="71" t="s">
        <v>96</v>
      </c>
      <c r="E8" s="66"/>
    </row>
    <row r="9" spans="1:5" ht="22.5" customHeight="1" x14ac:dyDescent="0.25">
      <c r="A9" s="15" t="str">
        <f>"籃球(初)"</f>
        <v>籃球(初)</v>
      </c>
      <c r="B9" s="28" t="s">
        <v>5</v>
      </c>
      <c r="C9" s="28" t="str">
        <f t="shared" si="0"/>
        <v>蔡琪揚</v>
      </c>
      <c r="D9" s="67"/>
      <c r="E9" s="68"/>
    </row>
    <row r="10" spans="1:5" ht="22.5" customHeight="1" x14ac:dyDescent="0.25">
      <c r="A10" s="15" t="str">
        <f>"籃球(初)"</f>
        <v>籃球(初)</v>
      </c>
      <c r="B10" s="28" t="s">
        <v>6</v>
      </c>
      <c r="C10" s="28" t="str">
        <f t="shared" si="0"/>
        <v>蔡琪揚</v>
      </c>
      <c r="D10" s="67"/>
      <c r="E10" s="68"/>
    </row>
    <row r="11" spans="1:5" ht="22.5" customHeight="1" x14ac:dyDescent="0.25">
      <c r="A11" s="15" t="str">
        <f>"籃球(初)"</f>
        <v>籃球(初)</v>
      </c>
      <c r="B11" s="28" t="s">
        <v>7</v>
      </c>
      <c r="C11" s="28" t="str">
        <f t="shared" si="0"/>
        <v>蔡琪揚</v>
      </c>
      <c r="D11" s="67"/>
      <c r="E11" s="68"/>
    </row>
    <row r="12" spans="1:5" ht="22.5" customHeight="1" x14ac:dyDescent="0.25">
      <c r="A12" s="15" t="str">
        <f>"籃球(初)"</f>
        <v>籃球(初)</v>
      </c>
      <c r="B12" s="28" t="s">
        <v>1</v>
      </c>
      <c r="C12" s="28" t="str">
        <f t="shared" si="0"/>
        <v>蔡琪揚</v>
      </c>
      <c r="D12" s="67"/>
      <c r="E12" s="68"/>
    </row>
    <row r="13" spans="1:5" ht="22.5" customHeight="1" thickBot="1" x14ac:dyDescent="0.3">
      <c r="A13" s="34" t="s">
        <v>82</v>
      </c>
      <c r="B13" s="32" t="s">
        <v>3</v>
      </c>
      <c r="C13" s="32" t="str">
        <f t="shared" si="0"/>
        <v>蔡琪揚</v>
      </c>
      <c r="D13" s="69"/>
      <c r="E13" s="70"/>
    </row>
    <row r="14" spans="1:5" ht="22.5" customHeight="1" x14ac:dyDescent="0.25">
      <c r="A14" s="9" t="str">
        <f>"網球(初)"</f>
        <v>網球(初)</v>
      </c>
      <c r="B14" s="25" t="s">
        <v>8</v>
      </c>
      <c r="C14" s="25" t="str">
        <f t="shared" ref="C14:C20" si="1">"林子揚"</f>
        <v>林子揚</v>
      </c>
      <c r="D14" s="44" t="s">
        <v>79</v>
      </c>
      <c r="E14" s="46" t="s">
        <v>80</v>
      </c>
    </row>
    <row r="15" spans="1:5" ht="22.5" customHeight="1" x14ac:dyDescent="0.25">
      <c r="A15" s="1" t="str">
        <f>"網球(初)"</f>
        <v>網球(初)</v>
      </c>
      <c r="B15" s="26" t="s">
        <v>9</v>
      </c>
      <c r="C15" s="26" t="str">
        <f t="shared" si="1"/>
        <v>林子揚</v>
      </c>
      <c r="D15" s="45"/>
      <c r="E15" s="47"/>
    </row>
    <row r="16" spans="1:5" ht="22.5" customHeight="1" x14ac:dyDescent="0.25">
      <c r="A16" s="1" t="str">
        <f>"網球(初)"</f>
        <v>網球(初)</v>
      </c>
      <c r="B16" s="26" t="s">
        <v>10</v>
      </c>
      <c r="C16" s="26" t="str">
        <f t="shared" si="1"/>
        <v>林子揚</v>
      </c>
      <c r="D16" s="45"/>
      <c r="E16" s="47"/>
    </row>
    <row r="17" spans="1:5" ht="22.5" customHeight="1" x14ac:dyDescent="0.25">
      <c r="A17" s="1" t="str">
        <f>"網球(初)"</f>
        <v>網球(初)</v>
      </c>
      <c r="B17" s="26" t="s">
        <v>11</v>
      </c>
      <c r="C17" s="26" t="str">
        <f t="shared" si="1"/>
        <v>林子揚</v>
      </c>
      <c r="D17" s="45"/>
      <c r="E17" s="47"/>
    </row>
    <row r="18" spans="1:5" ht="22.5" customHeight="1" x14ac:dyDescent="0.25">
      <c r="A18" s="1" t="str">
        <f>"網球(初)"</f>
        <v>網球(初)</v>
      </c>
      <c r="B18" s="26" t="s">
        <v>33</v>
      </c>
      <c r="C18" s="26" t="str">
        <f t="shared" si="1"/>
        <v>林子揚</v>
      </c>
      <c r="D18" s="45"/>
      <c r="E18" s="47"/>
    </row>
    <row r="19" spans="1:5" ht="22.5" customHeight="1" x14ac:dyDescent="0.25">
      <c r="A19" s="1" t="str">
        <f>"桌球(初)"</f>
        <v>桌球(初)</v>
      </c>
      <c r="B19" s="26" t="s">
        <v>6</v>
      </c>
      <c r="C19" s="26" t="str">
        <f t="shared" si="1"/>
        <v>林子揚</v>
      </c>
      <c r="D19" s="45"/>
      <c r="E19" s="47"/>
    </row>
    <row r="20" spans="1:5" ht="22.5" customHeight="1" thickBot="1" x14ac:dyDescent="0.3">
      <c r="A20" s="33" t="s">
        <v>83</v>
      </c>
      <c r="B20" s="24" t="s">
        <v>46</v>
      </c>
      <c r="C20" s="24" t="str">
        <f t="shared" si="1"/>
        <v>林子揚</v>
      </c>
      <c r="D20" s="41"/>
      <c r="E20" s="43"/>
    </row>
    <row r="21" spans="1:5" ht="22.5" customHeight="1" x14ac:dyDescent="0.25">
      <c r="A21" s="13" t="str">
        <f>"重量訓練"</f>
        <v>重量訓練</v>
      </c>
      <c r="B21" s="23" t="s">
        <v>12</v>
      </c>
      <c r="C21" s="23" t="str">
        <f t="shared" ref="C21:C26" si="2">"曹校章"</f>
        <v>曹校章</v>
      </c>
      <c r="D21" s="36" t="s">
        <v>69</v>
      </c>
      <c r="E21" s="38" t="s">
        <v>66</v>
      </c>
    </row>
    <row r="22" spans="1:5" ht="22.5" customHeight="1" x14ac:dyDescent="0.25">
      <c r="A22" s="15" t="str">
        <f>"重量訓練"</f>
        <v>重量訓練</v>
      </c>
      <c r="B22" s="28" t="s">
        <v>14</v>
      </c>
      <c r="C22" s="28" t="str">
        <f t="shared" si="2"/>
        <v>曹校章</v>
      </c>
      <c r="D22" s="48"/>
      <c r="E22" s="49"/>
    </row>
    <row r="23" spans="1:5" ht="22.5" customHeight="1" x14ac:dyDescent="0.25">
      <c r="A23" s="15" t="str">
        <f>"桌球(初)"</f>
        <v>桌球(初)</v>
      </c>
      <c r="B23" s="28" t="s">
        <v>13</v>
      </c>
      <c r="C23" s="28" t="str">
        <f t="shared" si="2"/>
        <v>曹校章</v>
      </c>
      <c r="D23" s="48"/>
      <c r="E23" s="49"/>
    </row>
    <row r="24" spans="1:5" ht="22.5" customHeight="1" x14ac:dyDescent="0.25">
      <c r="A24" s="15" t="str">
        <f>"游泳(初)"</f>
        <v>游泳(初)</v>
      </c>
      <c r="B24" s="28" t="s">
        <v>15</v>
      </c>
      <c r="C24" s="28" t="str">
        <f t="shared" si="2"/>
        <v>曹校章</v>
      </c>
      <c r="D24" s="48"/>
      <c r="E24" s="49"/>
    </row>
    <row r="25" spans="1:5" ht="22.5" customHeight="1" x14ac:dyDescent="0.25">
      <c r="A25" s="15" t="str">
        <f>"橄欖球"</f>
        <v>橄欖球</v>
      </c>
      <c r="B25" s="28" t="s">
        <v>3</v>
      </c>
      <c r="C25" s="28" t="str">
        <f t="shared" si="2"/>
        <v>曹校章</v>
      </c>
      <c r="D25" s="48"/>
      <c r="E25" s="49"/>
    </row>
    <row r="26" spans="1:5" ht="22.5" customHeight="1" thickBot="1" x14ac:dyDescent="0.3">
      <c r="A26" s="34" t="s">
        <v>84</v>
      </c>
      <c r="B26" s="32" t="s">
        <v>85</v>
      </c>
      <c r="C26" s="32" t="str">
        <f t="shared" si="2"/>
        <v>曹校章</v>
      </c>
      <c r="D26" s="56"/>
      <c r="E26" s="57"/>
    </row>
    <row r="27" spans="1:5" ht="22.5" customHeight="1" x14ac:dyDescent="0.25">
      <c r="A27" s="9" t="str">
        <f>"羽球(初)"</f>
        <v>羽球(初)</v>
      </c>
      <c r="B27" s="25" t="s">
        <v>16</v>
      </c>
      <c r="C27" s="25" t="str">
        <f t="shared" ref="C27:C35" si="3">"許振明"</f>
        <v>許振明</v>
      </c>
      <c r="D27" s="44" t="s">
        <v>67</v>
      </c>
      <c r="E27" s="46" t="s">
        <v>65</v>
      </c>
    </row>
    <row r="28" spans="1:5" ht="22.5" customHeight="1" x14ac:dyDescent="0.25">
      <c r="A28" s="1" t="str">
        <f>"羽球(初)"</f>
        <v>羽球(初)</v>
      </c>
      <c r="B28" s="26" t="s">
        <v>17</v>
      </c>
      <c r="C28" s="26" t="str">
        <f t="shared" si="3"/>
        <v>許振明</v>
      </c>
      <c r="D28" s="45"/>
      <c r="E28" s="47"/>
    </row>
    <row r="29" spans="1:5" ht="22.5" customHeight="1" x14ac:dyDescent="0.25">
      <c r="A29" s="1" t="s">
        <v>68</v>
      </c>
      <c r="B29" s="26" t="s">
        <v>6</v>
      </c>
      <c r="C29" s="26" t="str">
        <f t="shared" si="3"/>
        <v>許振明</v>
      </c>
      <c r="D29" s="45"/>
      <c r="E29" s="47"/>
    </row>
    <row r="30" spans="1:5" ht="22.5" customHeight="1" x14ac:dyDescent="0.25">
      <c r="A30" s="1" t="str">
        <f>"羽球(初)"</f>
        <v>羽球(初)</v>
      </c>
      <c r="B30" s="26" t="s">
        <v>19</v>
      </c>
      <c r="C30" s="26" t="str">
        <f t="shared" si="3"/>
        <v>許振明</v>
      </c>
      <c r="D30" s="45"/>
      <c r="E30" s="47"/>
    </row>
    <row r="31" spans="1:5" ht="22.5" customHeight="1" x14ac:dyDescent="0.25">
      <c r="A31" s="1" t="str">
        <f>"羽球(初)"</f>
        <v>羽球(初)</v>
      </c>
      <c r="B31" s="26" t="s">
        <v>20</v>
      </c>
      <c r="C31" s="26" t="str">
        <f t="shared" si="3"/>
        <v>許振明</v>
      </c>
      <c r="D31" s="45"/>
      <c r="E31" s="47"/>
    </row>
    <row r="32" spans="1:5" ht="22.5" customHeight="1" x14ac:dyDescent="0.25">
      <c r="A32" s="1" t="str">
        <f>"游泳(初)"</f>
        <v>游泳(初)</v>
      </c>
      <c r="B32" s="26" t="s">
        <v>18</v>
      </c>
      <c r="C32" s="26" t="str">
        <f t="shared" si="3"/>
        <v>許振明</v>
      </c>
      <c r="D32" s="45"/>
      <c r="E32" s="47"/>
    </row>
    <row r="33" spans="1:5" ht="22.5" customHeight="1" x14ac:dyDescent="0.25">
      <c r="A33" s="1" t="str">
        <f>"游泳(初)"</f>
        <v>游泳(初)</v>
      </c>
      <c r="B33" s="26" t="s">
        <v>11</v>
      </c>
      <c r="C33" s="26" t="str">
        <f t="shared" si="3"/>
        <v>許振明</v>
      </c>
      <c r="D33" s="45"/>
      <c r="E33" s="47"/>
    </row>
    <row r="34" spans="1:5" ht="22.5" customHeight="1" x14ac:dyDescent="0.25">
      <c r="A34" s="1" t="str">
        <f>"體育特別班"</f>
        <v>體育特別班</v>
      </c>
      <c r="B34" s="26" t="s">
        <v>21</v>
      </c>
      <c r="C34" s="26" t="str">
        <f t="shared" si="3"/>
        <v>許振明</v>
      </c>
      <c r="D34" s="45"/>
      <c r="E34" s="47"/>
    </row>
    <row r="35" spans="1:5" ht="22.5" customHeight="1" thickBot="1" x14ac:dyDescent="0.3">
      <c r="A35" s="33" t="s">
        <v>86</v>
      </c>
      <c r="B35" s="24" t="s">
        <v>5</v>
      </c>
      <c r="C35" s="24" t="str">
        <f t="shared" si="3"/>
        <v>許振明</v>
      </c>
      <c r="D35" s="41"/>
      <c r="E35" s="43"/>
    </row>
    <row r="36" spans="1:5" ht="22.5" customHeight="1" x14ac:dyDescent="0.25">
      <c r="A36" s="13" t="str">
        <f>"肌力雕塑"</f>
        <v>肌力雕塑</v>
      </c>
      <c r="B36" s="23" t="s">
        <v>0</v>
      </c>
      <c r="C36" s="23" t="str">
        <f t="shared" ref="C36:C41" si="4">"林季燕"</f>
        <v>林季燕</v>
      </c>
      <c r="D36" s="58" t="s">
        <v>70</v>
      </c>
      <c r="E36" s="61" t="s">
        <v>70</v>
      </c>
    </row>
    <row r="37" spans="1:5" ht="22.5" customHeight="1" x14ac:dyDescent="0.25">
      <c r="A37" s="15" t="str">
        <f>"帆船(初)"</f>
        <v>帆船(初)</v>
      </c>
      <c r="B37" s="28" t="s">
        <v>22</v>
      </c>
      <c r="C37" s="28" t="str">
        <f t="shared" si="4"/>
        <v>林季燕</v>
      </c>
      <c r="D37" s="59"/>
      <c r="E37" s="62"/>
    </row>
    <row r="38" spans="1:5" ht="22.5" customHeight="1" x14ac:dyDescent="0.25">
      <c r="A38" s="15" t="str">
        <f>"羽球(初)"</f>
        <v>羽球(初)</v>
      </c>
      <c r="B38" s="28" t="s">
        <v>23</v>
      </c>
      <c r="C38" s="28" t="str">
        <f t="shared" si="4"/>
        <v>林季燕</v>
      </c>
      <c r="D38" s="59"/>
      <c r="E38" s="62"/>
    </row>
    <row r="39" spans="1:5" ht="22.5" customHeight="1" x14ac:dyDescent="0.25">
      <c r="A39" s="15" t="str">
        <f>"獨木舟"</f>
        <v>獨木舟</v>
      </c>
      <c r="B39" s="28" t="s">
        <v>34</v>
      </c>
      <c r="C39" s="28" t="str">
        <f t="shared" si="4"/>
        <v>林季燕</v>
      </c>
      <c r="D39" s="59"/>
      <c r="E39" s="62"/>
    </row>
    <row r="40" spans="1:5" ht="22.5" customHeight="1" x14ac:dyDescent="0.25">
      <c r="A40" s="15" t="str">
        <f>"游泳(初)"</f>
        <v>游泳(初)</v>
      </c>
      <c r="B40" s="28" t="s">
        <v>24</v>
      </c>
      <c r="C40" s="28" t="str">
        <f t="shared" si="4"/>
        <v>林季燕</v>
      </c>
      <c r="D40" s="60"/>
      <c r="E40" s="63"/>
    </row>
    <row r="41" spans="1:5" ht="22.5" customHeight="1" thickBot="1" x14ac:dyDescent="0.3">
      <c r="A41" s="34" t="s">
        <v>87</v>
      </c>
      <c r="B41" s="32" t="s">
        <v>88</v>
      </c>
      <c r="C41" s="32" t="str">
        <f t="shared" si="4"/>
        <v>林季燕</v>
      </c>
      <c r="D41" s="64" t="s">
        <v>94</v>
      </c>
      <c r="E41" s="65" t="s">
        <v>95</v>
      </c>
    </row>
    <row r="42" spans="1:5" ht="22.5" customHeight="1" x14ac:dyDescent="0.25">
      <c r="A42" s="9" t="str">
        <f>"太極拳(初)"</f>
        <v>太極拳(初)</v>
      </c>
      <c r="B42" s="25" t="s">
        <v>25</v>
      </c>
      <c r="C42" s="25" t="str">
        <f t="shared" ref="C42:C47" si="5">"張少遜"</f>
        <v>張少遜</v>
      </c>
      <c r="D42" s="44" t="s">
        <v>67</v>
      </c>
      <c r="E42" s="46" t="s">
        <v>65</v>
      </c>
    </row>
    <row r="43" spans="1:5" ht="22.5" customHeight="1" x14ac:dyDescent="0.25">
      <c r="A43" s="1" t="str">
        <f>"羽球(中)"</f>
        <v>羽球(中)</v>
      </c>
      <c r="B43" s="26" t="s">
        <v>26</v>
      </c>
      <c r="C43" s="26" t="str">
        <f t="shared" si="5"/>
        <v>張少遜</v>
      </c>
      <c r="D43" s="45"/>
      <c r="E43" s="47"/>
    </row>
    <row r="44" spans="1:5" ht="22.5" customHeight="1" x14ac:dyDescent="0.25">
      <c r="A44" s="1" t="str">
        <f>"羽球(初)"</f>
        <v>羽球(初)</v>
      </c>
      <c r="B44" s="26" t="s">
        <v>27</v>
      </c>
      <c r="C44" s="26" t="str">
        <f t="shared" si="5"/>
        <v>張少遜</v>
      </c>
      <c r="D44" s="45"/>
      <c r="E44" s="47"/>
    </row>
    <row r="45" spans="1:5" ht="22.5" customHeight="1" x14ac:dyDescent="0.25">
      <c r="A45" s="1" t="str">
        <f>"羽球(初)"</f>
        <v>羽球(初)</v>
      </c>
      <c r="B45" s="26" t="s">
        <v>28</v>
      </c>
      <c r="C45" s="26" t="str">
        <f t="shared" si="5"/>
        <v>張少遜</v>
      </c>
      <c r="D45" s="45"/>
      <c r="E45" s="47"/>
    </row>
    <row r="46" spans="1:5" ht="22.5" customHeight="1" x14ac:dyDescent="0.25">
      <c r="A46" s="1" t="str">
        <f>"羽球(初)"</f>
        <v>羽球(初)</v>
      </c>
      <c r="B46" s="26" t="s">
        <v>29</v>
      </c>
      <c r="C46" s="26" t="str">
        <f t="shared" si="5"/>
        <v>張少遜</v>
      </c>
      <c r="D46" s="45"/>
      <c r="E46" s="47"/>
    </row>
    <row r="47" spans="1:5" ht="22.5" customHeight="1" x14ac:dyDescent="0.25">
      <c r="A47" s="1" t="str">
        <f>"羽球(初)"</f>
        <v>羽球(初)</v>
      </c>
      <c r="B47" s="26" t="s">
        <v>30</v>
      </c>
      <c r="C47" s="26" t="str">
        <f t="shared" si="5"/>
        <v>張少遜</v>
      </c>
      <c r="D47" s="45"/>
      <c r="E47" s="47"/>
    </row>
    <row r="48" spans="1:5" ht="22.5" customHeight="1" x14ac:dyDescent="0.25">
      <c r="A48" s="1" t="str">
        <f>"游泳(初)"</f>
        <v>游泳(初)</v>
      </c>
      <c r="B48" s="26" t="s">
        <v>31</v>
      </c>
      <c r="C48" s="26" t="str">
        <f t="shared" ref="C48:C51" si="6">"張少遜"</f>
        <v>張少遜</v>
      </c>
      <c r="D48" s="45"/>
      <c r="E48" s="47"/>
    </row>
    <row r="49" spans="1:5" ht="22.5" customHeight="1" x14ac:dyDescent="0.25">
      <c r="A49" s="1" t="str">
        <f>"獨木舟"</f>
        <v>獨木舟</v>
      </c>
      <c r="B49" s="26" t="s">
        <v>35</v>
      </c>
      <c r="C49" s="26" t="str">
        <f>"張少遜"</f>
        <v>張少遜</v>
      </c>
      <c r="D49" s="45"/>
      <c r="E49" s="47"/>
    </row>
    <row r="50" spans="1:5" ht="22.5" customHeight="1" x14ac:dyDescent="0.25">
      <c r="A50" s="1" t="str">
        <f>"游泳(初)"</f>
        <v>游泳(初)</v>
      </c>
      <c r="B50" s="26" t="s">
        <v>20</v>
      </c>
      <c r="C50" s="26" t="str">
        <f t="shared" si="6"/>
        <v>張少遜</v>
      </c>
      <c r="D50" s="45"/>
      <c r="E50" s="47"/>
    </row>
    <row r="51" spans="1:5" ht="22.5" customHeight="1" thickBot="1" x14ac:dyDescent="0.3">
      <c r="A51" s="33" t="s">
        <v>86</v>
      </c>
      <c r="B51" s="24" t="s">
        <v>89</v>
      </c>
      <c r="C51" s="24" t="str">
        <f t="shared" si="6"/>
        <v>張少遜</v>
      </c>
      <c r="D51" s="41"/>
      <c r="E51" s="43"/>
    </row>
    <row r="52" spans="1:5" ht="22.5" customHeight="1" x14ac:dyDescent="0.25">
      <c r="A52" s="13" t="str">
        <f>"健美塑身(初)"</f>
        <v>健美塑身(初)</v>
      </c>
      <c r="B52" s="23" t="s">
        <v>36</v>
      </c>
      <c r="C52" s="23" t="str">
        <f t="shared" ref="C52:C59" si="7">"陳建文"</f>
        <v>陳建文</v>
      </c>
      <c r="D52" s="71" t="s">
        <v>97</v>
      </c>
      <c r="E52" s="66"/>
    </row>
    <row r="53" spans="1:5" ht="22.5" customHeight="1" x14ac:dyDescent="0.25">
      <c r="A53" s="15" t="str">
        <f>"潛水"</f>
        <v>潛水</v>
      </c>
      <c r="B53" s="28" t="s">
        <v>31</v>
      </c>
      <c r="C53" s="28" t="str">
        <f t="shared" si="7"/>
        <v>陳建文</v>
      </c>
      <c r="D53" s="67"/>
      <c r="E53" s="68"/>
    </row>
    <row r="54" spans="1:5" ht="22.5" customHeight="1" x14ac:dyDescent="0.25">
      <c r="A54" s="15" t="str">
        <f>"潛水"</f>
        <v>潛水</v>
      </c>
      <c r="B54" s="28" t="s">
        <v>32</v>
      </c>
      <c r="C54" s="28" t="str">
        <f t="shared" si="7"/>
        <v>陳建文</v>
      </c>
      <c r="D54" s="67"/>
      <c r="E54" s="68"/>
    </row>
    <row r="55" spans="1:5" ht="22.5" customHeight="1" x14ac:dyDescent="0.25">
      <c r="A55" s="15" t="str">
        <f>"獨木舟"</f>
        <v>獨木舟</v>
      </c>
      <c r="B55" s="28" t="s">
        <v>37</v>
      </c>
      <c r="C55" s="28" t="str">
        <f t="shared" si="7"/>
        <v>陳建文</v>
      </c>
      <c r="D55" s="67"/>
      <c r="E55" s="68"/>
    </row>
    <row r="56" spans="1:5" ht="22.5" customHeight="1" x14ac:dyDescent="0.25">
      <c r="A56" s="15" t="str">
        <f>"獨木舟"</f>
        <v>獨木舟</v>
      </c>
      <c r="B56" s="28" t="s">
        <v>14</v>
      </c>
      <c r="C56" s="28" t="str">
        <f t="shared" si="7"/>
        <v>陳建文</v>
      </c>
      <c r="D56" s="67"/>
      <c r="E56" s="68"/>
    </row>
    <row r="57" spans="1:5" ht="22.5" customHeight="1" x14ac:dyDescent="0.25">
      <c r="A57" s="15" t="str">
        <f>"獨木舟(中)"</f>
        <v>獨木舟(中)</v>
      </c>
      <c r="B57" s="28" t="s">
        <v>38</v>
      </c>
      <c r="C57" s="28" t="str">
        <f t="shared" si="7"/>
        <v>陳建文</v>
      </c>
      <c r="D57" s="67"/>
      <c r="E57" s="68"/>
    </row>
    <row r="58" spans="1:5" ht="22.5" customHeight="1" x14ac:dyDescent="0.25">
      <c r="A58" s="15" t="str">
        <f>"重量訓練"</f>
        <v>重量訓練</v>
      </c>
      <c r="B58" s="28" t="s">
        <v>24</v>
      </c>
      <c r="C58" s="28" t="str">
        <f t="shared" si="7"/>
        <v>陳建文</v>
      </c>
      <c r="D58" s="67"/>
      <c r="E58" s="68"/>
    </row>
    <row r="59" spans="1:5" ht="22.5" customHeight="1" thickBot="1" x14ac:dyDescent="0.3">
      <c r="A59" s="34" t="s">
        <v>90</v>
      </c>
      <c r="B59" s="32" t="s">
        <v>91</v>
      </c>
      <c r="C59" s="32" t="str">
        <f t="shared" si="7"/>
        <v>陳建文</v>
      </c>
      <c r="D59" s="69"/>
      <c r="E59" s="70"/>
    </row>
    <row r="60" spans="1:5" ht="22.5" customHeight="1" x14ac:dyDescent="0.25">
      <c r="A60" s="9" t="str">
        <f>"重量訓練"</f>
        <v>重量訓練</v>
      </c>
      <c r="B60" s="25" t="s">
        <v>41</v>
      </c>
      <c r="C60" s="25" t="str">
        <f t="shared" ref="C60:C67" si="8">"張建邦"</f>
        <v>張建邦</v>
      </c>
      <c r="D60" s="44" t="s">
        <v>69</v>
      </c>
      <c r="E60" s="46" t="s">
        <v>65</v>
      </c>
    </row>
    <row r="61" spans="1:5" ht="22.5" customHeight="1" x14ac:dyDescent="0.25">
      <c r="A61" s="1" t="str">
        <f>"排球(中)"</f>
        <v>排球(中)</v>
      </c>
      <c r="B61" s="26" t="s">
        <v>24</v>
      </c>
      <c r="C61" s="26" t="str">
        <f t="shared" si="8"/>
        <v>張建邦</v>
      </c>
      <c r="D61" s="45"/>
      <c r="E61" s="47"/>
    </row>
    <row r="62" spans="1:5" ht="22.5" customHeight="1" x14ac:dyDescent="0.25">
      <c r="A62" s="1" t="str">
        <f>"排球(中)"</f>
        <v>排球(中)</v>
      </c>
      <c r="B62" s="26" t="s">
        <v>39</v>
      </c>
      <c r="C62" s="26" t="str">
        <f t="shared" si="8"/>
        <v>張建邦</v>
      </c>
      <c r="D62" s="45"/>
      <c r="E62" s="47"/>
    </row>
    <row r="63" spans="1:5" ht="22.5" customHeight="1" x14ac:dyDescent="0.25">
      <c r="A63" s="1" t="str">
        <f>"排球(中)"</f>
        <v>排球(中)</v>
      </c>
      <c r="B63" s="26" t="s">
        <v>40</v>
      </c>
      <c r="C63" s="26" t="str">
        <f t="shared" si="8"/>
        <v>張建邦</v>
      </c>
      <c r="D63" s="45"/>
      <c r="E63" s="47"/>
    </row>
    <row r="64" spans="1:5" ht="22.5" customHeight="1" x14ac:dyDescent="0.25">
      <c r="A64" s="1" t="str">
        <f>"排球(初)"</f>
        <v>排球(初)</v>
      </c>
      <c r="B64" s="26" t="s">
        <v>20</v>
      </c>
      <c r="C64" s="26" t="str">
        <f t="shared" si="8"/>
        <v>張建邦</v>
      </c>
      <c r="D64" s="45"/>
      <c r="E64" s="47"/>
    </row>
    <row r="65" spans="1:5" ht="22.5" customHeight="1" x14ac:dyDescent="0.25">
      <c r="A65" s="1" t="str">
        <f>"排球(初)"</f>
        <v>排球(初)</v>
      </c>
      <c r="B65" s="26" t="s">
        <v>8</v>
      </c>
      <c r="C65" s="26" t="str">
        <f t="shared" si="8"/>
        <v>張建邦</v>
      </c>
      <c r="D65" s="45"/>
      <c r="E65" s="47"/>
    </row>
    <row r="66" spans="1:5" ht="22.5" customHeight="1" x14ac:dyDescent="0.25">
      <c r="A66" s="1" t="str">
        <f>"游泳(初)"</f>
        <v>游泳(初)</v>
      </c>
      <c r="B66" s="26" t="s">
        <v>4</v>
      </c>
      <c r="C66" s="26" t="str">
        <f t="shared" si="8"/>
        <v>張建邦</v>
      </c>
      <c r="D66" s="45"/>
      <c r="E66" s="47"/>
    </row>
    <row r="67" spans="1:5" ht="22.5" customHeight="1" thickBot="1" x14ac:dyDescent="0.3">
      <c r="A67" s="29" t="s">
        <v>82</v>
      </c>
      <c r="B67" s="27" t="s">
        <v>92</v>
      </c>
      <c r="C67" s="27" t="str">
        <f t="shared" si="8"/>
        <v>張建邦</v>
      </c>
      <c r="D67" s="50"/>
      <c r="E67" s="51"/>
    </row>
    <row r="68" spans="1:5" ht="22.5" customHeight="1" x14ac:dyDescent="0.25">
      <c r="A68" s="30" t="str">
        <f>"羽球(初)"</f>
        <v>羽球(初)</v>
      </c>
      <c r="B68" s="31" t="s">
        <v>42</v>
      </c>
      <c r="C68" s="31" t="str">
        <f>"蔡虔祿"</f>
        <v>蔡虔祿</v>
      </c>
      <c r="D68" s="52" t="s">
        <v>75</v>
      </c>
      <c r="E68" s="54" t="s">
        <v>76</v>
      </c>
    </row>
    <row r="69" spans="1:5" ht="22.5" customHeight="1" thickBot="1" x14ac:dyDescent="0.3">
      <c r="A69" s="17" t="str">
        <f>"羽球(初)"</f>
        <v>羽球(初)</v>
      </c>
      <c r="B69" s="18" t="s">
        <v>6</v>
      </c>
      <c r="C69" s="18" t="str">
        <f>"蔡虔祿"</f>
        <v>蔡虔祿</v>
      </c>
      <c r="D69" s="53"/>
      <c r="E69" s="55"/>
    </row>
    <row r="70" spans="1:5" ht="22.5" customHeight="1" x14ac:dyDescent="0.25">
      <c r="A70" s="9" t="str">
        <f>"桌球(初)"</f>
        <v>桌球(初)</v>
      </c>
      <c r="B70" s="10" t="s">
        <v>43</v>
      </c>
      <c r="C70" s="10" t="str">
        <f>"洪堂魁"</f>
        <v>洪堂魁</v>
      </c>
      <c r="D70" s="44" t="s">
        <v>69</v>
      </c>
      <c r="E70" s="46" t="s">
        <v>66</v>
      </c>
    </row>
    <row r="71" spans="1:5" ht="22.5" customHeight="1" thickBot="1" x14ac:dyDescent="0.3">
      <c r="A71" s="2" t="str">
        <f>"健美(初)"</f>
        <v>健美(初)</v>
      </c>
      <c r="B71" s="3" t="s">
        <v>44</v>
      </c>
      <c r="C71" s="3" t="str">
        <f>"洪堂魁"</f>
        <v>洪堂魁</v>
      </c>
      <c r="D71" s="50"/>
      <c r="E71" s="51"/>
    </row>
    <row r="72" spans="1:5" ht="22.5" customHeight="1" x14ac:dyDescent="0.25">
      <c r="A72" s="13" t="str">
        <f>"排球(初)"</f>
        <v>排球(初)</v>
      </c>
      <c r="B72" s="14" t="s">
        <v>45</v>
      </c>
      <c r="C72" s="14" t="str">
        <f>"藍卉羚"</f>
        <v>藍卉羚</v>
      </c>
      <c r="D72" s="36" t="s">
        <v>67</v>
      </c>
      <c r="E72" s="38" t="s">
        <v>66</v>
      </c>
    </row>
    <row r="73" spans="1:5" ht="22.5" customHeight="1" thickBot="1" x14ac:dyDescent="0.3">
      <c r="A73" s="17" t="str">
        <f>"排球(初)"</f>
        <v>排球(初)</v>
      </c>
      <c r="B73" s="18" t="s">
        <v>46</v>
      </c>
      <c r="C73" s="18" t="str">
        <f>"藍卉羚"</f>
        <v>藍卉羚</v>
      </c>
      <c r="D73" s="37"/>
      <c r="E73" s="39"/>
    </row>
    <row r="74" spans="1:5" ht="22.5" customHeight="1" x14ac:dyDescent="0.25">
      <c r="A74" s="9" t="str">
        <f>"網球(初)"</f>
        <v>網球(初)</v>
      </c>
      <c r="B74" s="10" t="s">
        <v>31</v>
      </c>
      <c r="C74" s="10" t="str">
        <f>"劉錦璋"</f>
        <v>劉錦璋</v>
      </c>
      <c r="D74" s="75" t="s">
        <v>97</v>
      </c>
      <c r="E74" s="72"/>
    </row>
    <row r="75" spans="1:5" ht="22.5" customHeight="1" thickBot="1" x14ac:dyDescent="0.3">
      <c r="A75" s="2" t="str">
        <f>"網球(初)"</f>
        <v>網球(初)</v>
      </c>
      <c r="B75" s="3" t="s">
        <v>47</v>
      </c>
      <c r="C75" s="3" t="str">
        <f>"劉錦璋"</f>
        <v>劉錦璋</v>
      </c>
      <c r="D75" s="73"/>
      <c r="E75" s="74"/>
    </row>
    <row r="76" spans="1:5" ht="22.5" customHeight="1" x14ac:dyDescent="0.25">
      <c r="A76" s="13" t="str">
        <f>"羽球(初)"</f>
        <v>羽球(初)</v>
      </c>
      <c r="B76" s="14" t="s">
        <v>35</v>
      </c>
      <c r="C76" s="14" t="str">
        <f>"黃國銓"</f>
        <v>黃國銓</v>
      </c>
      <c r="D76" s="36" t="s">
        <v>69</v>
      </c>
      <c r="E76" s="38" t="s">
        <v>65</v>
      </c>
    </row>
    <row r="77" spans="1:5" ht="22.5" customHeight="1" thickBot="1" x14ac:dyDescent="0.3">
      <c r="A77" s="17" t="str">
        <f>"游泳(初)"</f>
        <v>游泳(初)</v>
      </c>
      <c r="B77" s="18" t="s">
        <v>48</v>
      </c>
      <c r="C77" s="18" t="str">
        <f>"黃國銓"</f>
        <v>黃國銓</v>
      </c>
      <c r="D77" s="37"/>
      <c r="E77" s="39"/>
    </row>
    <row r="78" spans="1:5" ht="22.5" customHeight="1" x14ac:dyDescent="0.25">
      <c r="A78" s="9" t="str">
        <f>"桌球(初)"</f>
        <v>桌球(初)</v>
      </c>
      <c r="B78" s="10" t="s">
        <v>19</v>
      </c>
      <c r="C78" s="10" t="str">
        <f>"吳政昆"</f>
        <v>吳政昆</v>
      </c>
      <c r="D78" s="44" t="s">
        <v>69</v>
      </c>
      <c r="E78" s="46" t="s">
        <v>66</v>
      </c>
    </row>
    <row r="79" spans="1:5" ht="22.5" customHeight="1" thickBot="1" x14ac:dyDescent="0.3">
      <c r="A79" s="2" t="str">
        <f>"桌球(初)"</f>
        <v>桌球(初)</v>
      </c>
      <c r="B79" s="3" t="s">
        <v>20</v>
      </c>
      <c r="C79" s="3" t="str">
        <f>"吳政昆"</f>
        <v>吳政昆</v>
      </c>
      <c r="D79" s="50"/>
      <c r="E79" s="51"/>
    </row>
    <row r="80" spans="1:5" ht="22.5" customHeight="1" x14ac:dyDescent="0.25">
      <c r="A80" s="13" t="str">
        <f>"潛水"</f>
        <v>潛水</v>
      </c>
      <c r="B80" s="14" t="s">
        <v>49</v>
      </c>
      <c r="C80" s="14" t="str">
        <f>"葉海山"</f>
        <v>葉海山</v>
      </c>
      <c r="D80" s="71" t="s">
        <v>98</v>
      </c>
      <c r="E80" s="66"/>
    </row>
    <row r="81" spans="1:5" ht="22.5" customHeight="1" thickBot="1" x14ac:dyDescent="0.3">
      <c r="A81" s="17" t="str">
        <f>"潛水"</f>
        <v>潛水</v>
      </c>
      <c r="B81" s="18" t="s">
        <v>50</v>
      </c>
      <c r="C81" s="18" t="str">
        <f>"葉海山"</f>
        <v>葉海山</v>
      </c>
      <c r="D81" s="69"/>
      <c r="E81" s="70"/>
    </row>
    <row r="82" spans="1:5" ht="22.5" customHeight="1" x14ac:dyDescent="0.25">
      <c r="A82" s="7" t="str">
        <f>"籃球(初)"</f>
        <v>籃球(初)</v>
      </c>
      <c r="B82" s="8" t="s">
        <v>51</v>
      </c>
      <c r="C82" s="8" t="str">
        <f>"錢薇娟"</f>
        <v>錢薇娟</v>
      </c>
      <c r="D82" s="40" t="s">
        <v>69</v>
      </c>
      <c r="E82" s="42" t="s">
        <v>66</v>
      </c>
    </row>
    <row r="83" spans="1:5" ht="22.5" customHeight="1" thickBot="1" x14ac:dyDescent="0.3">
      <c r="A83" s="11" t="str">
        <f>"籃球(初)"</f>
        <v>籃球(初)</v>
      </c>
      <c r="B83" s="12" t="s">
        <v>52</v>
      </c>
      <c r="C83" s="12" t="str">
        <f>"錢薇娟"</f>
        <v>錢薇娟</v>
      </c>
      <c r="D83" s="41"/>
      <c r="E83" s="43"/>
    </row>
    <row r="84" spans="1:5" ht="22.5" customHeight="1" x14ac:dyDescent="0.25">
      <c r="A84" s="13" t="str">
        <f>"有氧舞蹈"</f>
        <v>有氧舞蹈</v>
      </c>
      <c r="B84" s="14" t="s">
        <v>55</v>
      </c>
      <c r="C84" s="14" t="str">
        <f>"陳虹羽"</f>
        <v>陳虹羽</v>
      </c>
      <c r="D84" s="36" t="s">
        <v>69</v>
      </c>
      <c r="E84" s="38" t="s">
        <v>65</v>
      </c>
    </row>
    <row r="85" spans="1:5" ht="22.5" customHeight="1" x14ac:dyDescent="0.25">
      <c r="A85" s="15" t="str">
        <f>"有氧舞蹈"</f>
        <v>有氧舞蹈</v>
      </c>
      <c r="B85" s="16" t="s">
        <v>29</v>
      </c>
      <c r="C85" s="16" t="str">
        <f>"陳虹羽"</f>
        <v>陳虹羽</v>
      </c>
      <c r="D85" s="48"/>
      <c r="E85" s="49"/>
    </row>
    <row r="86" spans="1:5" ht="22.5" customHeight="1" x14ac:dyDescent="0.25">
      <c r="A86" s="15" t="str">
        <f>"瑜珈"</f>
        <v>瑜珈</v>
      </c>
      <c r="B86" s="16" t="s">
        <v>54</v>
      </c>
      <c r="C86" s="16" t="str">
        <f>"陳虹羽"</f>
        <v>陳虹羽</v>
      </c>
      <c r="D86" s="48"/>
      <c r="E86" s="49"/>
    </row>
    <row r="87" spans="1:5" ht="22.5" customHeight="1" thickBot="1" x14ac:dyDescent="0.3">
      <c r="A87" s="17" t="str">
        <f>"瑜珈"</f>
        <v>瑜珈</v>
      </c>
      <c r="B87" s="18" t="s">
        <v>28</v>
      </c>
      <c r="C87" s="18" t="str">
        <f>"陳虹羽"</f>
        <v>陳虹羽</v>
      </c>
      <c r="D87" s="37"/>
      <c r="E87" s="39"/>
    </row>
    <row r="88" spans="1:5" ht="22.5" customHeight="1" x14ac:dyDescent="0.25">
      <c r="A88" s="7" t="str">
        <f>"帆船(初)"</f>
        <v>帆船(初)</v>
      </c>
      <c r="B88" s="8" t="s">
        <v>15</v>
      </c>
      <c r="C88" s="8" t="str">
        <f>"張志維"</f>
        <v>張志維</v>
      </c>
      <c r="D88" s="40" t="s">
        <v>70</v>
      </c>
      <c r="E88" s="42" t="s">
        <v>70</v>
      </c>
    </row>
    <row r="89" spans="1:5" ht="22.5" customHeight="1" thickBot="1" x14ac:dyDescent="0.3">
      <c r="A89" s="11" t="str">
        <f>"帆船(初)"</f>
        <v>帆船(初)</v>
      </c>
      <c r="B89" s="12" t="s">
        <v>56</v>
      </c>
      <c r="C89" s="12" t="str">
        <f>"張志維"</f>
        <v>張志維</v>
      </c>
      <c r="D89" s="41"/>
      <c r="E89" s="43"/>
    </row>
    <row r="90" spans="1:5" ht="22.5" customHeight="1" x14ac:dyDescent="0.25">
      <c r="A90" s="13" t="str">
        <f>"游泳(初)"</f>
        <v>游泳(初)</v>
      </c>
      <c r="B90" s="14" t="s">
        <v>57</v>
      </c>
      <c r="C90" s="14" t="str">
        <f>"喬淞璿"</f>
        <v>喬淞璿</v>
      </c>
      <c r="D90" s="36" t="s">
        <v>67</v>
      </c>
      <c r="E90" s="38" t="s">
        <v>66</v>
      </c>
    </row>
    <row r="91" spans="1:5" ht="22.5" customHeight="1" x14ac:dyDescent="0.25">
      <c r="A91" s="15" t="str">
        <f>"游泳(初)"</f>
        <v>游泳(初)</v>
      </c>
      <c r="B91" s="16" t="s">
        <v>58</v>
      </c>
      <c r="C91" s="16" t="str">
        <f>"喬淞璿"</f>
        <v>喬淞璿</v>
      </c>
      <c r="D91" s="48"/>
      <c r="E91" s="49"/>
    </row>
    <row r="92" spans="1:5" ht="22.5" customHeight="1" x14ac:dyDescent="0.25">
      <c r="A92" s="15" t="str">
        <f t="shared" ref="A92:A93" si="9">"游泳(初)"</f>
        <v>游泳(初)</v>
      </c>
      <c r="B92" s="16" t="s">
        <v>59</v>
      </c>
      <c r="C92" s="16" t="str">
        <f>"喬淞璿"</f>
        <v>喬淞璿</v>
      </c>
      <c r="D92" s="48"/>
      <c r="E92" s="49"/>
    </row>
    <row r="93" spans="1:5" ht="22.5" customHeight="1" thickBot="1" x14ac:dyDescent="0.3">
      <c r="A93" s="17" t="str">
        <f t="shared" si="9"/>
        <v>游泳(初)</v>
      </c>
      <c r="B93" s="18" t="s">
        <v>60</v>
      </c>
      <c r="C93" s="18" t="str">
        <f>"喬淞璿"</f>
        <v>喬淞璿</v>
      </c>
      <c r="D93" s="37"/>
      <c r="E93" s="39"/>
    </row>
    <row r="94" spans="1:5" ht="22.5" customHeight="1" x14ac:dyDescent="0.25">
      <c r="A94" s="7" t="str">
        <f>"重量訓練"</f>
        <v>重量訓練</v>
      </c>
      <c r="B94" s="8" t="s">
        <v>62</v>
      </c>
      <c r="C94" s="8" t="str">
        <f>"高士育"</f>
        <v>高士育</v>
      </c>
      <c r="D94" s="40" t="s">
        <v>67</v>
      </c>
      <c r="E94" s="42" t="s">
        <v>66</v>
      </c>
    </row>
    <row r="95" spans="1:5" ht="22.5" customHeight="1" thickBot="1" x14ac:dyDescent="0.3">
      <c r="A95" s="11" t="str">
        <f>"游泳(初)"</f>
        <v>游泳(初)</v>
      </c>
      <c r="B95" s="12" t="s">
        <v>61</v>
      </c>
      <c r="C95" s="12" t="str">
        <f>"高士育"</f>
        <v>高士育</v>
      </c>
      <c r="D95" s="41"/>
      <c r="E95" s="43"/>
    </row>
    <row r="96" spans="1:5" ht="22.5" customHeight="1" x14ac:dyDescent="0.25">
      <c r="A96" s="13" t="str">
        <f>"網球(初)"</f>
        <v>網球(初)</v>
      </c>
      <c r="B96" s="14" t="s">
        <v>63</v>
      </c>
      <c r="C96" s="14" t="str">
        <f>"陳文英"</f>
        <v>陳文英</v>
      </c>
      <c r="D96" s="36" t="s">
        <v>69</v>
      </c>
      <c r="E96" s="38" t="s">
        <v>65</v>
      </c>
    </row>
    <row r="97" spans="1:5" ht="22.5" customHeight="1" thickBot="1" x14ac:dyDescent="0.3">
      <c r="A97" s="17" t="str">
        <f>"網球(初)"</f>
        <v>網球(初)</v>
      </c>
      <c r="B97" s="18" t="s">
        <v>14</v>
      </c>
      <c r="C97" s="18" t="str">
        <f>"陳文英"</f>
        <v>陳文英</v>
      </c>
      <c r="D97" s="37"/>
      <c r="E97" s="39"/>
    </row>
    <row r="98" spans="1:5" ht="22.5" customHeight="1" x14ac:dyDescent="0.25">
      <c r="A98" s="7" t="str">
        <f>"網球(初)"</f>
        <v>網球(初)</v>
      </c>
      <c r="B98" s="8" t="s">
        <v>53</v>
      </c>
      <c r="C98" s="8" t="str">
        <f>"李孟樺"</f>
        <v>李孟樺</v>
      </c>
      <c r="D98" s="40" t="s">
        <v>67</v>
      </c>
      <c r="E98" s="42" t="s">
        <v>65</v>
      </c>
    </row>
    <row r="99" spans="1:5" ht="22.5" customHeight="1" thickBot="1" x14ac:dyDescent="0.3">
      <c r="A99" s="11" t="str">
        <f>"網球(初)"</f>
        <v>網球(初)</v>
      </c>
      <c r="B99" s="12" t="s">
        <v>52</v>
      </c>
      <c r="C99" s="12" t="str">
        <f>"李孟樺"</f>
        <v>李孟樺</v>
      </c>
      <c r="D99" s="41"/>
      <c r="E99" s="43"/>
    </row>
    <row r="100" spans="1:5" ht="22.5" customHeight="1" thickBot="1" x14ac:dyDescent="0.3">
      <c r="A100" s="19" t="str">
        <f>"健康體適能"</f>
        <v>健康體適能</v>
      </c>
      <c r="B100" s="20" t="s">
        <v>64</v>
      </c>
      <c r="C100" s="20" t="str">
        <f>"吳健忠"</f>
        <v>吳健忠</v>
      </c>
      <c r="D100" s="20" t="s">
        <v>67</v>
      </c>
      <c r="E100" s="21" t="s">
        <v>65</v>
      </c>
    </row>
  </sheetData>
  <sortState ref="A1:B94">
    <sortCondition ref="A1"/>
  </sortState>
  <mergeCells count="43">
    <mergeCell ref="D3:D7"/>
    <mergeCell ref="E3:E7"/>
    <mergeCell ref="D21:D26"/>
    <mergeCell ref="E21:E26"/>
    <mergeCell ref="D8:E13"/>
    <mergeCell ref="D60:D67"/>
    <mergeCell ref="E60:E67"/>
    <mergeCell ref="D27:D35"/>
    <mergeCell ref="E27:E35"/>
    <mergeCell ref="D42:D51"/>
    <mergeCell ref="E42:E51"/>
    <mergeCell ref="D36:D40"/>
    <mergeCell ref="E36:E40"/>
    <mergeCell ref="D52:E59"/>
    <mergeCell ref="D68:D69"/>
    <mergeCell ref="E68:E69"/>
    <mergeCell ref="D70:D71"/>
    <mergeCell ref="E70:E71"/>
    <mergeCell ref="D72:D73"/>
    <mergeCell ref="E72:E73"/>
    <mergeCell ref="E82:E83"/>
    <mergeCell ref="D84:D87"/>
    <mergeCell ref="E84:E87"/>
    <mergeCell ref="D76:D77"/>
    <mergeCell ref="E76:E77"/>
    <mergeCell ref="D78:D79"/>
    <mergeCell ref="E78:E79"/>
    <mergeCell ref="D74:E75"/>
    <mergeCell ref="D80:E81"/>
    <mergeCell ref="A1:E1"/>
    <mergeCell ref="D96:D97"/>
    <mergeCell ref="E96:E97"/>
    <mergeCell ref="D98:D99"/>
    <mergeCell ref="E98:E99"/>
    <mergeCell ref="D14:D20"/>
    <mergeCell ref="E14:E20"/>
    <mergeCell ref="D88:D89"/>
    <mergeCell ref="E88:E89"/>
    <mergeCell ref="D90:D93"/>
    <mergeCell ref="E90:E93"/>
    <mergeCell ref="D94:D95"/>
    <mergeCell ref="E94:E95"/>
    <mergeCell ref="D82:D8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2021-05-14T03:53:51Z</dcterms:created>
  <dcterms:modified xsi:type="dcterms:W3CDTF">2021-05-14T08:22:51Z</dcterms:modified>
</cp:coreProperties>
</file>